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1740" windowWidth="9720" windowHeight="5700" tabRatio="917"/>
  </bookViews>
  <sheets>
    <sheet name="7 МП" sheetId="32" r:id="rId1"/>
  </sheets>
  <definedNames>
    <definedName name="_xlnm.Print_Area" localSheetId="0">'7 МП'!$A$1:$G$32</definedName>
  </definedNames>
  <calcPr calcId="145621"/>
</workbook>
</file>

<file path=xl/calcChain.xml><?xml version="1.0" encoding="utf-8"?>
<calcChain xmlns="http://schemas.openxmlformats.org/spreadsheetml/2006/main">
  <c r="E29" i="32" l="1"/>
  <c r="E20" i="32"/>
  <c r="E10" i="32"/>
  <c r="E9" i="32"/>
  <c r="E8" i="32"/>
  <c r="E6" i="32"/>
  <c r="E5" i="32"/>
  <c r="B25" i="32" l="1"/>
  <c r="G5" i="32" l="1"/>
  <c r="G6" i="32"/>
  <c r="G8" i="32"/>
  <c r="G9" i="32"/>
  <c r="G10" i="32"/>
  <c r="G12" i="32"/>
  <c r="G14" i="32"/>
  <c r="G16" i="32"/>
  <c r="G17" i="32"/>
  <c r="G19" i="32"/>
  <c r="G20" i="32"/>
  <c r="G21" i="32"/>
  <c r="G22" i="32"/>
  <c r="G23" i="32"/>
  <c r="G24" i="32"/>
  <c r="G27" i="32"/>
  <c r="G28" i="32"/>
  <c r="G29" i="32"/>
  <c r="G30" i="32"/>
  <c r="F16" i="32"/>
  <c r="F17" i="32"/>
  <c r="F19" i="32"/>
  <c r="F20" i="32"/>
  <c r="F21" i="32"/>
  <c r="F22" i="32"/>
  <c r="F23" i="32"/>
  <c r="F24" i="32"/>
  <c r="F26" i="32"/>
  <c r="F27" i="32"/>
  <c r="F28" i="32"/>
  <c r="F29" i="32"/>
  <c r="F30" i="32"/>
  <c r="F14" i="32"/>
  <c r="F5" i="32"/>
  <c r="F6" i="32"/>
  <c r="F8" i="32"/>
  <c r="F9" i="32"/>
  <c r="F10" i="32"/>
  <c r="F12" i="32"/>
  <c r="F13" i="32"/>
  <c r="D25" i="32" l="1"/>
  <c r="D18" i="32"/>
  <c r="D15" i="32"/>
  <c r="D11" i="32"/>
  <c r="D7" i="32"/>
  <c r="D4" i="32"/>
  <c r="D31" i="32" l="1"/>
  <c r="E4" i="32" l="1"/>
  <c r="G4" i="32" l="1"/>
  <c r="F4" i="32"/>
  <c r="C18" i="32"/>
  <c r="E7" i="32"/>
  <c r="E11" i="32"/>
  <c r="E15" i="32"/>
  <c r="E18" i="32"/>
  <c r="E25" i="32"/>
  <c r="B7" i="32"/>
  <c r="B11" i="32"/>
  <c r="B15" i="32"/>
  <c r="B18" i="32"/>
  <c r="B4" i="32"/>
  <c r="C4" i="32"/>
  <c r="C7" i="32"/>
  <c r="C11" i="32"/>
  <c r="C15" i="32"/>
  <c r="C25" i="32"/>
  <c r="F11" i="32" l="1"/>
  <c r="G11" i="32"/>
  <c r="G7" i="32"/>
  <c r="F7" i="32"/>
  <c r="F25" i="32"/>
  <c r="G25" i="32"/>
  <c r="G18" i="32"/>
  <c r="F18" i="32"/>
  <c r="F15" i="32"/>
  <c r="G15" i="32"/>
  <c r="C31" i="32"/>
  <c r="E31" i="32"/>
  <c r="G31" i="32" s="1"/>
  <c r="B31" i="32"/>
  <c r="F31" i="32" l="1"/>
</calcChain>
</file>

<file path=xl/sharedStrings.xml><?xml version="1.0" encoding="utf-8"?>
<sst xmlns="http://schemas.openxmlformats.org/spreadsheetml/2006/main" count="35" uniqueCount="35">
  <si>
    <t>Наименование программы</t>
  </si>
  <si>
    <t>% исполнения</t>
  </si>
  <si>
    <t>ИТОГО</t>
  </si>
  <si>
    <t>неисполненные назначения</t>
  </si>
  <si>
    <t>Муниципальная программа "Обеспечение общественного порядка и безопасности населения в городском поселении Зеленоборский Кандалакшского района"</t>
  </si>
  <si>
    <t xml:space="preserve">Подпрограмма "Профилактика правонарушений" </t>
  </si>
  <si>
    <t>Подпрограмма "Обеспечение пожарной безопасности"</t>
  </si>
  <si>
    <t>Муниципальная программа "Муниципальное управление и гражданское общество"</t>
  </si>
  <si>
    <t xml:space="preserve">Подпрограмма "Создание условий для обеспечения муниципального управления" </t>
  </si>
  <si>
    <t>Подпрограмма "Управление муниципальным имуществом городского поселения Зеленоборский"</t>
  </si>
  <si>
    <t xml:space="preserve">Муниципальная программа "Развитие физической культуры и спорта на территории городского поселения Зеленоборский " </t>
  </si>
  <si>
    <t>Муниципальная программа "Развитие транспортной системы на территории городского поселения Зеленоборский Кандалакшского района"</t>
  </si>
  <si>
    <t>Подпрограмма "Повышение безопасности дорожного движения"</t>
  </si>
  <si>
    <t>Подпрограмма "Организация транспортного обслуживания населения городского поселения Зеленоборский Кандалакшского района"</t>
  </si>
  <si>
    <t>Подпрограмма "Развитие автомобильных дорог в городском поселении Зеленоборский Кандалакшского района"</t>
  </si>
  <si>
    <t xml:space="preserve">Муниципальная программа "Развитие культуры и сохранение культурного наследия городского поселения Зеленоборский" </t>
  </si>
  <si>
    <t xml:space="preserve">Подпрограмма "Наследие" </t>
  </si>
  <si>
    <t xml:space="preserve">Подпрограмма "Искусство" </t>
  </si>
  <si>
    <t xml:space="preserve">Муниципальная программа "Обеспечение комфортной среды проживания населения г. п. Зеленоборский Кандалакшского района" </t>
  </si>
  <si>
    <t>Подпрограмма "Обеспечение выполнения функций и оказания муниципальных услуг в сфере жилищно-коммунального хозяйства"</t>
  </si>
  <si>
    <t>Подпрограмма "Обеспечение комплексного благоустройства территорий городского поселения Зеленоборский Кандалакшского района"</t>
  </si>
  <si>
    <t>Подпрограмма "Развитие коммунальной инфраструктуры городского поселения Зеленоборский Кандалакшского района"</t>
  </si>
  <si>
    <t>Подпрограмма "Капитальный ремонт общего имущества в многоквартирных домах, расположенных на территории городского поселения Зеленоборский Кандалакшского района"</t>
  </si>
  <si>
    <t>Подпрограмма "Переселение граждан г.п. Зеленоборский Кандалакшского района из аварийного жилищного фонда"</t>
  </si>
  <si>
    <t xml:space="preserve">Муниципальная программа "Управление муниципальными финансами" </t>
  </si>
  <si>
    <t>Подпрограмма "Управление муниципальными финансами"</t>
  </si>
  <si>
    <t xml:space="preserve">Подпрограмма "Повышение эффективности бюджетных расходов городского поселения Зеленоборский Кандалакшского района" </t>
  </si>
  <si>
    <t xml:space="preserve">Муниципальная программа "Развитие экономического потенциала и формирование благоприятного предпринимательского климата в городском поселении Зеленоборский Кандалакшского района" </t>
  </si>
  <si>
    <t xml:space="preserve">Подпрограмма "Обеспечение устойчивой деятельности топливно-энергетического комплекса и повышение энергетической эффективности в городском поселении Зеленоборский Кандалакшского района" </t>
  </si>
  <si>
    <t xml:space="preserve">Муниципальная программа "Формирование комфортной городской среды на территории городского поселения Зеленоборский Кандалакшского района" </t>
  </si>
  <si>
    <t xml:space="preserve">Муниципальная программа "Информационное общество городского поселения Зеленоборский Кандалакшского района" </t>
  </si>
  <si>
    <t>Исполнение бюджета городского поселения Зеленоборский Кандалакшского района 
по муниципальным программам (подпрограммам)
на 01 апреля 2025 года</t>
  </si>
  <si>
    <t>Утверждено на 01.01.25г.</t>
  </si>
  <si>
    <t>Утверждено на 01.04.25г.</t>
  </si>
  <si>
    <t>Исполнено на 01.04.25г.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</si>
</sst>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0.0%"/>
  </numFmts>
  <fonts count="9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wrapText="1"/>
    </xf>
    <xf numFmtId="2" fontId="4" fillId="0" borderId="1" xfId="0" quotePrefix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shrinkToFit="1"/>
    </xf>
    <xf numFmtId="4" fontId="4" fillId="0" borderId="1" xfId="1" applyNumberFormat="1" applyFont="1" applyFill="1" applyBorder="1" applyAlignment="1">
      <alignment horizontal="center" vertical="center" shrinkToFit="1"/>
    </xf>
    <xf numFmtId="165" fontId="4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shrinkToFit="1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6 ЦП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92D050"/>
    <pageSetUpPr fitToPage="1"/>
  </sheetPr>
  <dimension ref="A1:H224"/>
  <sheetViews>
    <sheetView tabSelected="1" view="pageBreakPreview" zoomScale="80" zoomScaleSheetLayoutView="80" workbookViewId="0">
      <selection activeCell="H2" sqref="H1:I1048576"/>
    </sheetView>
  </sheetViews>
  <sheetFormatPr defaultColWidth="9.109375" defaultRowHeight="15" x14ac:dyDescent="0.25"/>
  <cols>
    <col min="1" max="1" width="69.88671875" style="25" customWidth="1"/>
    <col min="2" max="2" width="12.88671875" style="4" customWidth="1"/>
    <col min="3" max="3" width="0.109375" style="26" customWidth="1"/>
    <col min="4" max="4" width="12.88671875" style="4" customWidth="1"/>
    <col min="5" max="5" width="12" style="27" customWidth="1"/>
    <col min="6" max="6" width="14" style="28" customWidth="1"/>
    <col min="7" max="7" width="12.5546875" style="29" customWidth="1"/>
    <col min="8" max="8" width="103.5546875" style="5" customWidth="1"/>
    <col min="9" max="16384" width="9.109375" style="2"/>
  </cols>
  <sheetData>
    <row r="1" spans="1:8" ht="44.25" customHeight="1" x14ac:dyDescent="0.3">
      <c r="A1" s="31" t="s">
        <v>31</v>
      </c>
      <c r="B1" s="31"/>
      <c r="C1" s="31"/>
      <c r="D1" s="31"/>
      <c r="E1" s="31"/>
      <c r="F1" s="31"/>
      <c r="G1" s="31"/>
      <c r="H1" s="1"/>
    </row>
    <row r="2" spans="1:8" ht="9.75" customHeight="1" x14ac:dyDescent="0.25">
      <c r="A2" s="3"/>
      <c r="C2" s="4"/>
      <c r="E2" s="4"/>
      <c r="F2" s="4"/>
      <c r="G2" s="4"/>
    </row>
    <row r="3" spans="1:8" s="12" customFormat="1" ht="54.6" customHeight="1" x14ac:dyDescent="0.25">
      <c r="A3" s="6" t="s">
        <v>0</v>
      </c>
      <c r="B3" s="7" t="s">
        <v>32</v>
      </c>
      <c r="C3" s="8"/>
      <c r="D3" s="7" t="s">
        <v>33</v>
      </c>
      <c r="E3" s="9" t="s">
        <v>34</v>
      </c>
      <c r="F3" s="10" t="s">
        <v>3</v>
      </c>
      <c r="G3" s="11" t="s">
        <v>1</v>
      </c>
    </row>
    <row r="4" spans="1:8" ht="43.5" customHeight="1" x14ac:dyDescent="0.25">
      <c r="A4" s="13" t="s">
        <v>4</v>
      </c>
      <c r="B4" s="14">
        <f>B5+B6</f>
        <v>1040.4000000000001</v>
      </c>
      <c r="C4" s="15">
        <f t="shared" ref="C4" si="0">C5+C6</f>
        <v>0</v>
      </c>
      <c r="D4" s="14">
        <f>D5+D6</f>
        <v>1640.1</v>
      </c>
      <c r="E4" s="14">
        <f>E5+E6</f>
        <v>241.4</v>
      </c>
      <c r="F4" s="14">
        <f t="shared" ref="F4:F12" si="1">D4-E4</f>
        <v>1398.6999999999998</v>
      </c>
      <c r="G4" s="16">
        <f>E4/D4</f>
        <v>0.1471861471861472</v>
      </c>
    </row>
    <row r="5" spans="1:8" ht="55.2" customHeight="1" x14ac:dyDescent="0.25">
      <c r="A5" s="17" t="s">
        <v>5</v>
      </c>
      <c r="B5" s="18">
        <v>990.4</v>
      </c>
      <c r="C5" s="8"/>
      <c r="D5" s="18">
        <v>1590.1</v>
      </c>
      <c r="E5" s="18">
        <f>241.4+0</f>
        <v>241.4</v>
      </c>
      <c r="F5" s="18">
        <f t="shared" si="1"/>
        <v>1348.6999999999998</v>
      </c>
      <c r="G5" s="19">
        <f t="shared" ref="G5:G31" si="2">E5/D5</f>
        <v>0.15181435129866047</v>
      </c>
    </row>
    <row r="6" spans="1:8" ht="39.75" customHeight="1" x14ac:dyDescent="0.25">
      <c r="A6" s="17" t="s">
        <v>6</v>
      </c>
      <c r="B6" s="18">
        <v>50</v>
      </c>
      <c r="C6" s="8"/>
      <c r="D6" s="18">
        <v>50</v>
      </c>
      <c r="E6" s="18">
        <f>0</f>
        <v>0</v>
      </c>
      <c r="F6" s="18">
        <f t="shared" si="1"/>
        <v>50</v>
      </c>
      <c r="G6" s="19">
        <f t="shared" si="2"/>
        <v>0</v>
      </c>
      <c r="H6" s="20"/>
    </row>
    <row r="7" spans="1:8" ht="31.8" customHeight="1" x14ac:dyDescent="0.25">
      <c r="A7" s="13" t="s">
        <v>7</v>
      </c>
      <c r="B7" s="14">
        <f>B8+B9</f>
        <v>23490.2</v>
      </c>
      <c r="C7" s="15">
        <f t="shared" ref="C7" si="3">C8+C9</f>
        <v>0</v>
      </c>
      <c r="D7" s="14">
        <f>D8+D9</f>
        <v>29798.5</v>
      </c>
      <c r="E7" s="14">
        <f>E8+E9</f>
        <v>6793.8999999999987</v>
      </c>
      <c r="F7" s="14">
        <f t="shared" si="1"/>
        <v>23004.600000000002</v>
      </c>
      <c r="G7" s="16">
        <f t="shared" si="2"/>
        <v>0.22799469771968384</v>
      </c>
    </row>
    <row r="8" spans="1:8" ht="36" customHeight="1" x14ac:dyDescent="0.25">
      <c r="A8" s="17" t="s">
        <v>8</v>
      </c>
      <c r="B8" s="18">
        <v>22702</v>
      </c>
      <c r="C8" s="8"/>
      <c r="D8" s="18">
        <v>26961.7</v>
      </c>
      <c r="E8" s="18">
        <f>106.4+4992.1+32.4+0+1266.9+189.4</f>
        <v>6587.1999999999989</v>
      </c>
      <c r="F8" s="18">
        <f t="shared" si="1"/>
        <v>20374.5</v>
      </c>
      <c r="G8" s="19">
        <f t="shared" si="2"/>
        <v>0.24431693847198058</v>
      </c>
    </row>
    <row r="9" spans="1:8" ht="60.6" customHeight="1" x14ac:dyDescent="0.25">
      <c r="A9" s="17" t="s">
        <v>9</v>
      </c>
      <c r="B9" s="18">
        <v>788.2</v>
      </c>
      <c r="C9" s="8"/>
      <c r="D9" s="18">
        <v>2836.8</v>
      </c>
      <c r="E9" s="18">
        <f>186.7+20</f>
        <v>206.7</v>
      </c>
      <c r="F9" s="18">
        <f t="shared" si="1"/>
        <v>2630.1000000000004</v>
      </c>
      <c r="G9" s="19">
        <f t="shared" si="2"/>
        <v>7.2863790186125196E-2</v>
      </c>
    </row>
    <row r="10" spans="1:8" ht="48" customHeight="1" x14ac:dyDescent="0.25">
      <c r="A10" s="13" t="s">
        <v>10</v>
      </c>
      <c r="B10" s="14">
        <v>290</v>
      </c>
      <c r="C10" s="8"/>
      <c r="D10" s="14">
        <v>616.79999999999995</v>
      </c>
      <c r="E10" s="14">
        <f>375.3</f>
        <v>375.3</v>
      </c>
      <c r="F10" s="14">
        <f t="shared" si="1"/>
        <v>241.49999999999994</v>
      </c>
      <c r="G10" s="16">
        <f t="shared" si="2"/>
        <v>0.60846303501945531</v>
      </c>
    </row>
    <row r="11" spans="1:8" ht="54" customHeight="1" x14ac:dyDescent="0.25">
      <c r="A11" s="13" t="s">
        <v>11</v>
      </c>
      <c r="B11" s="14">
        <f>B12+B13+B14</f>
        <v>41854.300000000003</v>
      </c>
      <c r="C11" s="15">
        <f t="shared" ref="C11" si="4">C12+C13+C14</f>
        <v>0</v>
      </c>
      <c r="D11" s="14">
        <f>D12+D13+D14</f>
        <v>45914.399999999994</v>
      </c>
      <c r="E11" s="14">
        <f>E12+E13+E14</f>
        <v>4128.2</v>
      </c>
      <c r="F11" s="14">
        <f t="shared" si="1"/>
        <v>41786.199999999997</v>
      </c>
      <c r="G11" s="16">
        <f t="shared" si="2"/>
        <v>8.9910790514522679E-2</v>
      </c>
    </row>
    <row r="12" spans="1:8" ht="78" customHeight="1" x14ac:dyDescent="0.25">
      <c r="A12" s="17" t="s">
        <v>12</v>
      </c>
      <c r="B12" s="18">
        <v>19390</v>
      </c>
      <c r="C12" s="8"/>
      <c r="D12" s="18">
        <v>21312.799999999999</v>
      </c>
      <c r="E12" s="18">
        <v>4128.2</v>
      </c>
      <c r="F12" s="18">
        <f t="shared" si="1"/>
        <v>17184.599999999999</v>
      </c>
      <c r="G12" s="19">
        <f t="shared" si="2"/>
        <v>0.1936958072144439</v>
      </c>
    </row>
    <row r="13" spans="1:8" ht="45" customHeight="1" x14ac:dyDescent="0.25">
      <c r="A13" s="17" t="s">
        <v>13</v>
      </c>
      <c r="B13" s="18">
        <v>0</v>
      </c>
      <c r="C13" s="8"/>
      <c r="D13" s="18">
        <v>0</v>
      </c>
      <c r="E13" s="18">
        <v>0</v>
      </c>
      <c r="F13" s="18">
        <f>D13-E13</f>
        <v>0</v>
      </c>
      <c r="G13" s="19"/>
    </row>
    <row r="14" spans="1:8" ht="67.8" customHeight="1" x14ac:dyDescent="0.25">
      <c r="A14" s="17" t="s">
        <v>14</v>
      </c>
      <c r="B14" s="18">
        <v>22464.3</v>
      </c>
      <c r="C14" s="8"/>
      <c r="D14" s="18">
        <v>24601.599999999999</v>
      </c>
      <c r="E14" s="18">
        <v>0</v>
      </c>
      <c r="F14" s="18">
        <f>D14-E14</f>
        <v>24601.599999999999</v>
      </c>
      <c r="G14" s="19">
        <f t="shared" si="2"/>
        <v>0</v>
      </c>
    </row>
    <row r="15" spans="1:8" ht="52.2" customHeight="1" x14ac:dyDescent="0.25">
      <c r="A15" s="13" t="s">
        <v>15</v>
      </c>
      <c r="B15" s="14">
        <f>B16+B17</f>
        <v>26627.600000000002</v>
      </c>
      <c r="C15" s="15">
        <f t="shared" ref="C15" si="5">C16+C17</f>
        <v>0</v>
      </c>
      <c r="D15" s="14">
        <f>D16+D17</f>
        <v>26627.600000000002</v>
      </c>
      <c r="E15" s="14">
        <f>E16+E17</f>
        <v>6914</v>
      </c>
      <c r="F15" s="14">
        <f t="shared" ref="F15:F30" si="6">D15-E15</f>
        <v>19713.600000000002</v>
      </c>
      <c r="G15" s="16">
        <f t="shared" si="2"/>
        <v>0.25965539515390046</v>
      </c>
    </row>
    <row r="16" spans="1:8" ht="44.25" customHeight="1" x14ac:dyDescent="0.25">
      <c r="A16" s="17" t="s">
        <v>16</v>
      </c>
      <c r="B16" s="18">
        <v>8381.2000000000007</v>
      </c>
      <c r="C16" s="8"/>
      <c r="D16" s="18">
        <v>8381.2000000000007</v>
      </c>
      <c r="E16" s="18">
        <v>2222.5</v>
      </c>
      <c r="F16" s="18">
        <f t="shared" si="6"/>
        <v>6158.7000000000007</v>
      </c>
      <c r="G16" s="19">
        <f t="shared" si="2"/>
        <v>0.26517682432109957</v>
      </c>
    </row>
    <row r="17" spans="1:8" ht="38.25" customHeight="1" x14ac:dyDescent="0.25">
      <c r="A17" s="17" t="s">
        <v>17</v>
      </c>
      <c r="B17" s="18">
        <v>18246.400000000001</v>
      </c>
      <c r="C17" s="8"/>
      <c r="D17" s="18">
        <v>18246.400000000001</v>
      </c>
      <c r="E17" s="18">
        <v>4691.5</v>
      </c>
      <c r="F17" s="18">
        <f t="shared" si="6"/>
        <v>13554.900000000001</v>
      </c>
      <c r="G17" s="19">
        <f t="shared" si="2"/>
        <v>0.25711921255699755</v>
      </c>
    </row>
    <row r="18" spans="1:8" ht="48.6" customHeight="1" x14ac:dyDescent="0.25">
      <c r="A18" s="13" t="s">
        <v>18</v>
      </c>
      <c r="B18" s="14">
        <f>B19+B20+B21+B22+B23+B24</f>
        <v>31795</v>
      </c>
      <c r="C18" s="14">
        <f t="shared" ref="C18:E18" si="7">C19+C20+C21+C22+C23+C24</f>
        <v>106255</v>
      </c>
      <c r="D18" s="14">
        <f>D19+D20+D21+D22+D23+D24</f>
        <v>52913.7</v>
      </c>
      <c r="E18" s="14">
        <f t="shared" si="7"/>
        <v>8843</v>
      </c>
      <c r="F18" s="14">
        <f t="shared" si="6"/>
        <v>44070.7</v>
      </c>
      <c r="G18" s="16">
        <f t="shared" si="2"/>
        <v>0.16712118033703938</v>
      </c>
    </row>
    <row r="19" spans="1:8" ht="34.200000000000003" customHeight="1" x14ac:dyDescent="0.25">
      <c r="A19" s="17" t="s">
        <v>19</v>
      </c>
      <c r="B19" s="18">
        <v>20133</v>
      </c>
      <c r="C19" s="8">
        <v>106255</v>
      </c>
      <c r="D19" s="18">
        <v>21222</v>
      </c>
      <c r="E19" s="18">
        <v>5617.3</v>
      </c>
      <c r="F19" s="18">
        <f t="shared" si="6"/>
        <v>15604.7</v>
      </c>
      <c r="G19" s="19">
        <f t="shared" si="2"/>
        <v>0.26469230044293657</v>
      </c>
    </row>
    <row r="20" spans="1:8" ht="76.2" customHeight="1" x14ac:dyDescent="0.25">
      <c r="A20" s="17" t="s">
        <v>20</v>
      </c>
      <c r="B20" s="18">
        <v>9070.4</v>
      </c>
      <c r="C20" s="8"/>
      <c r="D20" s="18">
        <v>12367.7</v>
      </c>
      <c r="E20" s="18">
        <f>52.1+0+3172.2</f>
        <v>3224.2999999999997</v>
      </c>
      <c r="F20" s="18">
        <f t="shared" si="6"/>
        <v>9143.4000000000015</v>
      </c>
      <c r="G20" s="19">
        <f t="shared" si="2"/>
        <v>0.26070328355312627</v>
      </c>
    </row>
    <row r="21" spans="1:8" ht="57" customHeight="1" x14ac:dyDescent="0.25">
      <c r="A21" s="17" t="s">
        <v>21</v>
      </c>
      <c r="B21" s="18">
        <v>50</v>
      </c>
      <c r="C21" s="8"/>
      <c r="D21" s="18">
        <v>12.3</v>
      </c>
      <c r="E21" s="18">
        <v>0</v>
      </c>
      <c r="F21" s="18">
        <f t="shared" si="6"/>
        <v>12.3</v>
      </c>
      <c r="G21" s="19">
        <f t="shared" si="2"/>
        <v>0</v>
      </c>
    </row>
    <row r="22" spans="1:8" ht="50.4" customHeight="1" x14ac:dyDescent="0.25">
      <c r="A22" s="17" t="s">
        <v>22</v>
      </c>
      <c r="B22" s="18">
        <v>2021.6</v>
      </c>
      <c r="C22" s="8"/>
      <c r="D22" s="18">
        <v>2021.6</v>
      </c>
      <c r="E22" s="18">
        <v>0</v>
      </c>
      <c r="F22" s="18">
        <f t="shared" si="6"/>
        <v>2021.6</v>
      </c>
      <c r="G22" s="19">
        <f t="shared" si="2"/>
        <v>0</v>
      </c>
    </row>
    <row r="23" spans="1:8" ht="46.8" customHeight="1" x14ac:dyDescent="0.25">
      <c r="A23" s="17" t="s">
        <v>23</v>
      </c>
      <c r="B23" s="18">
        <v>100</v>
      </c>
      <c r="C23" s="8"/>
      <c r="D23" s="18">
        <v>3580.8</v>
      </c>
      <c r="E23" s="18">
        <v>0</v>
      </c>
      <c r="F23" s="18">
        <f t="shared" si="6"/>
        <v>3580.8</v>
      </c>
      <c r="G23" s="19">
        <f t="shared" si="2"/>
        <v>0</v>
      </c>
    </row>
    <row r="24" spans="1:8" ht="69.599999999999994" customHeight="1" x14ac:dyDescent="0.25">
      <c r="A24" s="17" t="s">
        <v>28</v>
      </c>
      <c r="B24" s="18">
        <v>420</v>
      </c>
      <c r="C24" s="8"/>
      <c r="D24" s="18">
        <v>13709.3</v>
      </c>
      <c r="E24" s="18">
        <v>1.4</v>
      </c>
      <c r="F24" s="18">
        <f t="shared" si="6"/>
        <v>13707.9</v>
      </c>
      <c r="G24" s="19">
        <f t="shared" si="2"/>
        <v>1.0212045837497173E-4</v>
      </c>
    </row>
    <row r="25" spans="1:8" ht="37.200000000000003" customHeight="1" x14ac:dyDescent="0.25">
      <c r="A25" s="13" t="s">
        <v>24</v>
      </c>
      <c r="B25" s="14">
        <f>B26+B27</f>
        <v>2149.8000000000002</v>
      </c>
      <c r="C25" s="15">
        <f t="shared" ref="C25" si="8">C26+C27</f>
        <v>0</v>
      </c>
      <c r="D25" s="14">
        <f>D26+D27</f>
        <v>1139.8</v>
      </c>
      <c r="E25" s="14">
        <f>E26+E27</f>
        <v>297.7</v>
      </c>
      <c r="F25" s="14">
        <f t="shared" si="6"/>
        <v>842.09999999999991</v>
      </c>
      <c r="G25" s="16">
        <f t="shared" si="2"/>
        <v>0.26118617301280928</v>
      </c>
      <c r="H25" s="30"/>
    </row>
    <row r="26" spans="1:8" ht="37.5" customHeight="1" x14ac:dyDescent="0.25">
      <c r="A26" s="17" t="s">
        <v>25</v>
      </c>
      <c r="B26" s="18">
        <v>910</v>
      </c>
      <c r="C26" s="8"/>
      <c r="D26" s="18">
        <v>0</v>
      </c>
      <c r="E26" s="18">
        <v>0</v>
      </c>
      <c r="F26" s="18">
        <f t="shared" si="6"/>
        <v>0</v>
      </c>
      <c r="G26" s="19"/>
      <c r="H26" s="30"/>
    </row>
    <row r="27" spans="1:8" ht="40.5" customHeight="1" x14ac:dyDescent="0.25">
      <c r="A27" s="17" t="s">
        <v>26</v>
      </c>
      <c r="B27" s="18">
        <v>1239.8</v>
      </c>
      <c r="C27" s="21"/>
      <c r="D27" s="18">
        <v>1139.8</v>
      </c>
      <c r="E27" s="18">
        <v>297.7</v>
      </c>
      <c r="F27" s="18">
        <f t="shared" si="6"/>
        <v>842.09999999999991</v>
      </c>
      <c r="G27" s="19">
        <f t="shared" si="2"/>
        <v>0.26118617301280928</v>
      </c>
      <c r="H27" s="30"/>
    </row>
    <row r="28" spans="1:8" ht="80.400000000000006" customHeight="1" x14ac:dyDescent="0.25">
      <c r="A28" s="13" t="s">
        <v>27</v>
      </c>
      <c r="B28" s="14">
        <v>10</v>
      </c>
      <c r="C28" s="22"/>
      <c r="D28" s="14">
        <v>10</v>
      </c>
      <c r="E28" s="14">
        <v>0</v>
      </c>
      <c r="F28" s="14">
        <f t="shared" si="6"/>
        <v>10</v>
      </c>
      <c r="G28" s="16">
        <f t="shared" si="2"/>
        <v>0</v>
      </c>
    </row>
    <row r="29" spans="1:8" ht="60" customHeight="1" x14ac:dyDescent="0.25">
      <c r="A29" s="13" t="s">
        <v>30</v>
      </c>
      <c r="B29" s="14">
        <v>1650.9</v>
      </c>
      <c r="C29" s="22"/>
      <c r="D29" s="14">
        <v>1650.9</v>
      </c>
      <c r="E29" s="14">
        <f>377.9+5.8</f>
        <v>383.7</v>
      </c>
      <c r="F29" s="14">
        <f t="shared" si="6"/>
        <v>1267.2</v>
      </c>
      <c r="G29" s="16">
        <f t="shared" si="2"/>
        <v>0.23241868071960747</v>
      </c>
    </row>
    <row r="30" spans="1:8" ht="51.6" customHeight="1" x14ac:dyDescent="0.25">
      <c r="A30" s="13" t="s">
        <v>29</v>
      </c>
      <c r="B30" s="14">
        <v>10</v>
      </c>
      <c r="C30" s="22"/>
      <c r="D30" s="14">
        <v>3387.9</v>
      </c>
      <c r="E30" s="14">
        <v>0</v>
      </c>
      <c r="F30" s="14">
        <f t="shared" si="6"/>
        <v>3387.9</v>
      </c>
      <c r="G30" s="16">
        <f t="shared" si="2"/>
        <v>0</v>
      </c>
    </row>
    <row r="31" spans="1:8" ht="30" customHeight="1" x14ac:dyDescent="0.25">
      <c r="A31" s="23" t="s">
        <v>2</v>
      </c>
      <c r="B31" s="24">
        <f>B4+B7+B10+B11+B15+B18+B25+B28+B29+B30</f>
        <v>128918.20000000001</v>
      </c>
      <c r="C31" s="24">
        <f t="shared" ref="C31:E31" si="9">C4+C7+C10+C11+C15+C18+C25+C28+C29+C30</f>
        <v>106255</v>
      </c>
      <c r="D31" s="24">
        <f>D4+D7+D10+D11+D15+D18+D25+D28+D29+D30</f>
        <v>163699.69999999995</v>
      </c>
      <c r="E31" s="24">
        <f t="shared" si="9"/>
        <v>27977.200000000001</v>
      </c>
      <c r="F31" s="24">
        <f t="shared" ref="F31" si="10">F4+F7+F10+F11+F15+F18+F25+F28+F29+F30</f>
        <v>135722.5</v>
      </c>
      <c r="G31" s="16">
        <f t="shared" si="2"/>
        <v>0.17090562780506016</v>
      </c>
    </row>
    <row r="32" spans="1:8" ht="15.75" customHeight="1" x14ac:dyDescent="0.25"/>
    <row r="39" ht="25.5" customHeight="1" x14ac:dyDescent="0.25"/>
    <row r="60" ht="14.25" customHeight="1" x14ac:dyDescent="0.25"/>
    <row r="74" ht="16.5" customHeight="1" x14ac:dyDescent="0.25"/>
    <row r="87" ht="30" customHeight="1" x14ac:dyDescent="0.25"/>
    <row r="97" ht="15.75" customHeight="1" x14ac:dyDescent="0.25"/>
    <row r="101" ht="26.25" customHeight="1" x14ac:dyDescent="0.25"/>
    <row r="108" ht="16.5" customHeight="1" x14ac:dyDescent="0.25"/>
    <row r="115" ht="18" customHeight="1" x14ac:dyDescent="0.25"/>
    <row r="126" ht="26.25" customHeight="1" x14ac:dyDescent="0.25"/>
    <row r="144" ht="15" customHeight="1" x14ac:dyDescent="0.25"/>
    <row r="145" ht="15" customHeight="1" x14ac:dyDescent="0.25"/>
    <row r="160" ht="15" customHeight="1" x14ac:dyDescent="0.25"/>
    <row r="161" ht="14.25" customHeight="1" x14ac:dyDescent="0.25"/>
    <row r="166" ht="15" customHeight="1" x14ac:dyDescent="0.25"/>
    <row r="180" ht="16.5" customHeight="1" x14ac:dyDescent="0.25"/>
    <row r="192" ht="25.5" customHeight="1" x14ac:dyDescent="0.25"/>
    <row r="194" ht="13.5" customHeight="1" x14ac:dyDescent="0.25"/>
    <row r="195" ht="12" customHeight="1" x14ac:dyDescent="0.25"/>
    <row r="198" ht="39" customHeight="1" x14ac:dyDescent="0.25"/>
    <row r="222" ht="14.25" customHeight="1" x14ac:dyDescent="0.25"/>
    <row r="224" ht="27" customHeight="1" x14ac:dyDescent="0.25"/>
  </sheetData>
  <mergeCells count="2">
    <mergeCell ref="H25:H27"/>
    <mergeCell ref="A1:G1"/>
  </mergeCells>
  <phoneticPr fontId="1" type="noConversion"/>
  <pageMargins left="0.11811023622047245" right="0" top="0.35433070866141736" bottom="0.35433070866141736" header="0.31496062992125984" footer="0.31496062992125984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МП</vt:lpstr>
      <vt:lpstr>'7 МП'!Область_печати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Vika</cp:lastModifiedBy>
  <cp:lastPrinted>2025-04-07T07:45:11Z</cp:lastPrinted>
  <dcterms:created xsi:type="dcterms:W3CDTF">1996-10-08T23:32:33Z</dcterms:created>
  <dcterms:modified xsi:type="dcterms:W3CDTF">2025-04-07T07:45:30Z</dcterms:modified>
</cp:coreProperties>
</file>